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oredanacici/Documents/PARCO ATTIGLIANO/Commissione/REPORT 2021/"/>
    </mc:Choice>
  </mc:AlternateContent>
  <xr:revisionPtr revIDLastSave="0" documentId="13_ncr:1_{BA997FAA-C0E4-A346-A173-8E672E47B973}" xr6:coauthVersionLast="36" xr6:coauthVersionMax="47" xr10:uidLastSave="{00000000-0000-0000-0000-000000000000}"/>
  <bookViews>
    <workbookView xWindow="0" yWindow="460" windowWidth="25600" windowHeight="14480" xr2:uid="{00000000-000D-0000-FFFF-FFFF00000000}"/>
  </bookViews>
  <sheets>
    <sheet name="cons 2021 previsi 2022 (2)" sheetId="62" r:id="rId1"/>
  </sheets>
  <calcPr calcId="181029"/>
</workbook>
</file>

<file path=xl/calcChain.xml><?xml version="1.0" encoding="utf-8"?>
<calcChain xmlns="http://schemas.openxmlformats.org/spreadsheetml/2006/main">
  <c r="L25" i="62" l="1"/>
  <c r="L32" i="62" s="1"/>
  <c r="L14" i="62"/>
  <c r="J25" i="62"/>
  <c r="J11" i="62"/>
  <c r="L34" i="62" l="1"/>
  <c r="J22" i="62"/>
  <c r="J32" i="62" l="1"/>
  <c r="J14" i="62"/>
  <c r="G34" i="62"/>
  <c r="E34" i="62"/>
  <c r="C34" i="62"/>
  <c r="B34" i="62"/>
  <c r="D32" i="62"/>
  <c r="F25" i="62"/>
  <c r="F24" i="62"/>
  <c r="H23" i="62"/>
  <c r="H21" i="62"/>
  <c r="H14" i="62"/>
  <c r="F14" i="62"/>
  <c r="D14" i="62"/>
  <c r="F32" i="62" l="1"/>
  <c r="F34" i="62" s="1"/>
  <c r="J34" i="62"/>
  <c r="D34" i="62"/>
  <c r="H32" i="62"/>
  <c r="H34" i="62" s="1"/>
</calcChain>
</file>

<file path=xl/sharedStrings.xml><?xml version="1.0" encoding="utf-8"?>
<sst xmlns="http://schemas.openxmlformats.org/spreadsheetml/2006/main" count="38" uniqueCount="38">
  <si>
    <t>ENEL</t>
  </si>
  <si>
    <t>SII</t>
  </si>
  <si>
    <t>TARI</t>
  </si>
  <si>
    <t>Telecom</t>
  </si>
  <si>
    <t>EDS</t>
  </si>
  <si>
    <t>IMU</t>
  </si>
  <si>
    <t xml:space="preserve">totale (a) bollette </t>
  </si>
  <si>
    <t>manutenzione verde</t>
  </si>
  <si>
    <t xml:space="preserve">sanzioni fiscali </t>
  </si>
  <si>
    <t>ritenute di acconto</t>
  </si>
  <si>
    <t>Arredi</t>
  </si>
  <si>
    <t xml:space="preserve">compensi a prof.sti </t>
  </si>
  <si>
    <t>cancelleria</t>
  </si>
  <si>
    <t>TOTALE a+b</t>
  </si>
  <si>
    <t>tenuta conto e comm</t>
  </si>
  <si>
    <t>pulizia biancheria e cdl</t>
  </si>
  <si>
    <t>materiale di consumo  legna,deters, cibo,piatti))</t>
  </si>
  <si>
    <t>manutenzioni straordinarie</t>
  </si>
  <si>
    <t xml:space="preserve"> </t>
  </si>
  <si>
    <t xml:space="preserve">totale (b) </t>
  </si>
  <si>
    <t>Agibilità e agibilità</t>
  </si>
  <si>
    <t>spese da rimborsare anticipate da maestri:</t>
  </si>
  <si>
    <t>materiali cupola                                               1.250,00</t>
  </si>
  <si>
    <t>assicurazione</t>
  </si>
  <si>
    <t>varie (trasporto enel distribuzione.                          tevere nera)</t>
  </si>
  <si>
    <t>caparra Hera nuovo fornitore energia</t>
  </si>
  <si>
    <t>RIEPILOGO SPESE DI COMPETENZA 2021 PREVISTE NEL 2022</t>
  </si>
  <si>
    <t>PREVISIONI</t>
  </si>
  <si>
    <t>comprende 700€ notaio adeguamento terzo settore</t>
  </si>
  <si>
    <t>250€ detersivi ed igiene, 120 legna, 150 utensili, 80 stagionali, 60 acqua</t>
  </si>
  <si>
    <t>materassi 2000€ , tavoli 90€</t>
  </si>
  <si>
    <t>5741,99 impermeal.ne terrazzo; 3639,53 cupola; rimborsi per anticipi mat. cupola 1250</t>
  </si>
  <si>
    <t>comunicato aumento di €14 anno</t>
  </si>
  <si>
    <t>500€materiali per tinteggiature varie(interni bagno esterni, interno cupola ecc.) piccoli interventi (serrature, bagni ecc)100€; 700€ manuten.ne elettrica  (lampade, sostituzionecavi, scatole stagne, crepuscolare)</t>
  </si>
  <si>
    <t>CONSUNTIVI</t>
  </si>
  <si>
    <t>230€ media , 700 perizia, evntuale  abbattimento quercia 970€</t>
  </si>
  <si>
    <t>manutenzioni</t>
  </si>
  <si>
    <t>calcolato sulla base degli aumenti registrati nelle ultime bollette pagate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</si>
</sst>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.00_-;\-* #,##0.00_-;_-* &quot;-&quot;??_-;_-@_-"/>
    <numFmt numFmtId="165" formatCode="_-&quot;€&quot;\ * #,##0.00_-;\-&quot;€&quot;\ * #,##0.00_-;_-&quot;€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8">
    <xf numFmtId="0" fontId="0" fillId="0" borderId="0" xfId="0"/>
    <xf numFmtId="0" fontId="3" fillId="0" borderId="0" xfId="0" applyFont="1"/>
    <xf numFmtId="164" fontId="3" fillId="0" borderId="0" xfId="1" applyFont="1"/>
    <xf numFmtId="0" fontId="3" fillId="0" borderId="0" xfId="0" applyFont="1" applyFill="1" applyBorder="1"/>
    <xf numFmtId="0" fontId="3" fillId="0" borderId="0" xfId="0" applyFont="1" applyBorder="1"/>
    <xf numFmtId="164" fontId="3" fillId="0" borderId="0" xfId="1" applyFont="1" applyBorder="1"/>
    <xf numFmtId="0" fontId="3" fillId="0" borderId="6" xfId="0" applyFont="1" applyBorder="1"/>
    <xf numFmtId="164" fontId="3" fillId="0" borderId="6" xfId="1" applyFont="1" applyBorder="1"/>
    <xf numFmtId="0" fontId="5" fillId="0" borderId="0" xfId="0" applyFont="1"/>
    <xf numFmtId="0" fontId="5" fillId="0" borderId="0" xfId="0" applyFont="1" applyBorder="1"/>
    <xf numFmtId="0" fontId="4" fillId="0" borderId="0" xfId="0" applyFont="1"/>
    <xf numFmtId="164" fontId="5" fillId="0" borderId="0" xfId="1" applyFont="1" applyBorder="1"/>
    <xf numFmtId="0" fontId="3" fillId="0" borderId="7" xfId="0" applyFont="1" applyBorder="1"/>
    <xf numFmtId="0" fontId="5" fillId="0" borderId="1" xfId="0" applyFont="1" applyBorder="1"/>
    <xf numFmtId="0" fontId="3" fillId="0" borderId="1" xfId="0" applyFont="1" applyBorder="1"/>
    <xf numFmtId="164" fontId="4" fillId="0" borderId="6" xfId="0" applyNumberFormat="1" applyFont="1" applyBorder="1"/>
    <xf numFmtId="164" fontId="3" fillId="0" borderId="0" xfId="0" applyNumberFormat="1" applyFont="1"/>
    <xf numFmtId="43" fontId="3" fillId="0" borderId="0" xfId="0" applyNumberFormat="1" applyFont="1"/>
    <xf numFmtId="43" fontId="3" fillId="0" borderId="9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3" fontId="3" fillId="0" borderId="11" xfId="0" applyNumberFormat="1" applyFont="1" applyBorder="1" applyAlignment="1">
      <alignment horizontal="right"/>
    </xf>
    <xf numFmtId="43" fontId="3" fillId="0" borderId="12" xfId="0" applyNumberFormat="1" applyFont="1" applyBorder="1" applyAlignment="1">
      <alignment horizontal="right"/>
    </xf>
    <xf numFmtId="164" fontId="5" fillId="0" borderId="0" xfId="1" applyFont="1"/>
    <xf numFmtId="164" fontId="4" fillId="0" borderId="0" xfId="1" applyFont="1" applyAlignment="1"/>
    <xf numFmtId="0" fontId="3" fillId="0" borderId="6" xfId="0" applyFont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3" fillId="0" borderId="0" xfId="1" applyNumberFormat="1" applyFont="1" applyBorder="1"/>
    <xf numFmtId="0" fontId="3" fillId="0" borderId="5" xfId="0" applyFont="1" applyFill="1" applyBorder="1"/>
    <xf numFmtId="164" fontId="3" fillId="0" borderId="1" xfId="1" applyFont="1" applyBorder="1"/>
    <xf numFmtId="164" fontId="3" fillId="0" borderId="5" xfId="1" applyFont="1" applyFill="1" applyBorder="1"/>
    <xf numFmtId="164" fontId="5" fillId="0" borderId="0" xfId="0" applyNumberFormat="1" applyFont="1"/>
    <xf numFmtId="164" fontId="3" fillId="0" borderId="6" xfId="1" applyNumberFormat="1" applyFont="1" applyBorder="1"/>
    <xf numFmtId="164" fontId="3" fillId="0" borderId="10" xfId="0" applyNumberFormat="1" applyFont="1" applyFill="1" applyBorder="1"/>
    <xf numFmtId="43" fontId="3" fillId="0" borderId="0" xfId="0" applyNumberFormat="1" applyFont="1" applyBorder="1"/>
    <xf numFmtId="164" fontId="3" fillId="0" borderId="0" xfId="0" applyNumberFormat="1" applyFont="1" applyBorder="1"/>
    <xf numFmtId="0" fontId="4" fillId="0" borderId="0" xfId="0" applyFont="1" applyBorder="1"/>
    <xf numFmtId="164" fontId="6" fillId="0" borderId="0" xfId="1" applyFont="1" applyBorder="1"/>
    <xf numFmtId="4" fontId="3" fillId="0" borderId="0" xfId="0" applyNumberFormat="1" applyFont="1" applyBorder="1"/>
    <xf numFmtId="43" fontId="5" fillId="0" borderId="0" xfId="0" applyNumberFormat="1" applyFont="1"/>
    <xf numFmtId="4" fontId="3" fillId="0" borderId="0" xfId="0" applyNumberFormat="1" applyFont="1" applyBorder="1" applyAlignment="1">
      <alignment horizontal="left" vertical="center" wrapText="1"/>
    </xf>
    <xf numFmtId="43" fontId="3" fillId="0" borderId="5" xfId="0" applyNumberFormat="1" applyFont="1" applyFill="1" applyBorder="1" applyAlignment="1">
      <alignment horizontal="right"/>
    </xf>
    <xf numFmtId="164" fontId="6" fillId="0" borderId="6" xfId="0" applyNumberFormat="1" applyFont="1" applyBorder="1"/>
    <xf numFmtId="164" fontId="3" fillId="0" borderId="6" xfId="0" applyNumberFormat="1" applyFont="1" applyFill="1" applyBorder="1"/>
    <xf numFmtId="164" fontId="3" fillId="0" borderId="6" xfId="1" applyNumberFormat="1" applyFont="1" applyFill="1" applyBorder="1"/>
    <xf numFmtId="164" fontId="3" fillId="0" borderId="10" xfId="1" applyFont="1" applyFill="1" applyBorder="1"/>
    <xf numFmtId="164" fontId="3" fillId="0" borderId="0" xfId="1" applyNumberFormat="1" applyFont="1" applyFill="1" applyBorder="1"/>
    <xf numFmtId="164" fontId="3" fillId="0" borderId="13" xfId="1" applyNumberFormat="1" applyFont="1" applyFill="1" applyBorder="1"/>
    <xf numFmtId="43" fontId="3" fillId="0" borderId="14" xfId="0" applyNumberFormat="1" applyFont="1" applyFill="1" applyBorder="1"/>
    <xf numFmtId="0" fontId="3" fillId="0" borderId="0" xfId="0" applyFont="1" applyFill="1"/>
    <xf numFmtId="0" fontId="4" fillId="0" borderId="0" xfId="0" applyFont="1" applyAlignment="1">
      <alignment wrapText="1"/>
    </xf>
    <xf numFmtId="0" fontId="5" fillId="0" borderId="0" xfId="0" applyFont="1" applyFill="1"/>
    <xf numFmtId="164" fontId="5" fillId="0" borderId="1" xfId="1" applyFont="1" applyBorder="1"/>
    <xf numFmtId="164" fontId="3" fillId="0" borderId="1" xfId="0" applyNumberFormat="1" applyFont="1" applyBorder="1"/>
    <xf numFmtId="43" fontId="3" fillId="0" borderId="15" xfId="0" applyNumberFormat="1" applyFont="1" applyBorder="1" applyAlignment="1">
      <alignment horizontal="right"/>
    </xf>
    <xf numFmtId="2" fontId="3" fillId="0" borderId="5" xfId="0" applyNumberFormat="1" applyFont="1" applyFill="1" applyBorder="1"/>
    <xf numFmtId="0" fontId="3" fillId="0" borderId="6" xfId="1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4" fillId="0" borderId="0" xfId="1" applyFont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/>
    </xf>
    <xf numFmtId="164" fontId="4" fillId="0" borderId="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0" borderId="0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</cellXfs>
  <cellStyles count="11">
    <cellStyle name="Euro" xfId="3" xr:uid="{00000000-0005-0000-0000-000000000000}"/>
    <cellStyle name="Migliaia" xfId="1" builtinId="3"/>
    <cellStyle name="Normale" xfId="0" builtinId="0"/>
    <cellStyle name="Normale 2" xfId="2" xr:uid="{00000000-0005-0000-0000-000003000000}"/>
    <cellStyle name="Normale 3" xfId="4" xr:uid="{00000000-0005-0000-0000-000004000000}"/>
    <cellStyle name="Normale 4" xfId="5" xr:uid="{00000000-0005-0000-0000-000005000000}"/>
    <cellStyle name="Normale 5" xfId="6" xr:uid="{00000000-0005-0000-0000-000006000000}"/>
    <cellStyle name="Normale 6" xfId="7" xr:uid="{00000000-0005-0000-0000-000007000000}"/>
    <cellStyle name="Normale 7" xfId="8" xr:uid="{00000000-0005-0000-0000-000008000000}"/>
    <cellStyle name="Normale 8" xfId="9" xr:uid="{00000000-0005-0000-0000-000009000000}"/>
    <cellStyle name="Normale 9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C43"/>
  <sheetViews>
    <sheetView tabSelected="1" workbookViewId="0">
      <selection activeCell="M8" sqref="M8"/>
    </sheetView>
  </sheetViews>
  <sheetFormatPr baseColWidth="10" defaultColWidth="10.83203125" defaultRowHeight="19" x14ac:dyDescent="0.25"/>
  <cols>
    <col min="1" max="1" width="47" style="8" customWidth="1"/>
    <col min="2" max="2" width="2.6640625" style="8" customWidth="1"/>
    <col min="3" max="3" width="2.33203125" style="8" customWidth="1"/>
    <col min="4" max="4" width="18.1640625" style="8" bestFit="1" customWidth="1"/>
    <col min="5" max="5" width="2.33203125" style="8" customWidth="1"/>
    <col min="6" max="6" width="18.1640625" style="8" bestFit="1" customWidth="1"/>
    <col min="7" max="7" width="2.6640625" style="8" customWidth="1"/>
    <col min="8" max="8" width="16.33203125" style="8" customWidth="1"/>
    <col min="9" max="9" width="2.6640625" style="8" customWidth="1"/>
    <col min="10" max="10" width="16" style="51" customWidth="1"/>
    <col min="11" max="11" width="2.5" style="8" customWidth="1"/>
    <col min="12" max="12" width="13.5" style="23" bestFit="1" customWidth="1"/>
    <col min="13" max="13" width="14.83203125" style="8" customWidth="1"/>
    <col min="14" max="14" width="12.83203125" style="8" bestFit="1" customWidth="1"/>
    <col min="15" max="15" width="10.83203125" style="8"/>
    <col min="16" max="16" width="11.5" style="8" bestFit="1" customWidth="1"/>
    <col min="17" max="18" width="10.83203125" style="8"/>
    <col min="19" max="19" width="10.1640625" style="8" customWidth="1"/>
    <col min="20" max="20" width="2.5" style="8" hidden="1" customWidth="1"/>
    <col min="21" max="23" width="0" style="8" hidden="1" customWidth="1"/>
    <col min="24" max="24" width="5.33203125" style="8" hidden="1" customWidth="1"/>
    <col min="25" max="25" width="10.83203125" style="8" hidden="1" customWidth="1"/>
    <col min="26" max="29" width="0.1640625" style="8" hidden="1" customWidth="1"/>
    <col min="30" max="16384" width="10.83203125" style="8"/>
  </cols>
  <sheetData>
    <row r="1" spans="1:23" x14ac:dyDescent="0.25">
      <c r="J1" s="20"/>
    </row>
    <row r="3" spans="1:23" ht="16" customHeight="1" x14ac:dyDescent="0.25">
      <c r="A3" s="24" t="s">
        <v>18</v>
      </c>
      <c r="B3" s="24"/>
      <c r="C3" s="62" t="s">
        <v>34</v>
      </c>
      <c r="D3" s="63"/>
      <c r="E3" s="63"/>
      <c r="F3" s="63"/>
      <c r="G3" s="63"/>
      <c r="H3" s="63"/>
      <c r="I3" s="63"/>
      <c r="J3" s="64"/>
      <c r="K3" s="1"/>
      <c r="L3" s="60" t="s">
        <v>27</v>
      </c>
      <c r="M3" s="1"/>
      <c r="N3" s="1"/>
    </row>
    <row r="4" spans="1:23" ht="20" thickBot="1" x14ac:dyDescent="0.3">
      <c r="C4" s="65"/>
      <c r="D4" s="66"/>
      <c r="E4" s="66"/>
      <c r="F4" s="66"/>
      <c r="G4" s="66"/>
      <c r="H4" s="66"/>
      <c r="I4" s="66"/>
      <c r="J4" s="67"/>
      <c r="K4" s="1"/>
      <c r="L4" s="61"/>
      <c r="M4" s="1"/>
      <c r="N4" s="1"/>
    </row>
    <row r="5" spans="1:23" ht="20" thickBot="1" x14ac:dyDescent="0.3">
      <c r="A5" s="1"/>
      <c r="B5" s="1"/>
      <c r="C5" s="14"/>
      <c r="D5" s="25">
        <v>2018</v>
      </c>
      <c r="E5" s="9"/>
      <c r="F5" s="25">
        <v>2019</v>
      </c>
      <c r="G5" s="9"/>
      <c r="H5" s="25">
        <v>2020</v>
      </c>
      <c r="I5" s="4"/>
      <c r="J5" s="26">
        <v>2021</v>
      </c>
      <c r="K5" s="1"/>
      <c r="L5" s="56">
        <v>2022</v>
      </c>
      <c r="M5" s="19"/>
      <c r="N5" s="1"/>
      <c r="S5" s="59"/>
      <c r="T5" s="59"/>
      <c r="U5" s="59"/>
      <c r="V5" s="59"/>
      <c r="W5" s="59"/>
    </row>
    <row r="6" spans="1:23" x14ac:dyDescent="0.25">
      <c r="A6" s="1"/>
      <c r="B6" s="1"/>
      <c r="C6" s="14"/>
      <c r="D6" s="4"/>
      <c r="E6" s="9"/>
      <c r="F6" s="9"/>
      <c r="G6" s="9"/>
      <c r="H6" s="27"/>
      <c r="I6" s="4"/>
      <c r="J6" s="28"/>
      <c r="K6" s="1"/>
      <c r="L6" s="2"/>
      <c r="M6" s="1"/>
      <c r="N6" s="1"/>
    </row>
    <row r="7" spans="1:23" x14ac:dyDescent="0.25">
      <c r="A7" s="1" t="s">
        <v>0</v>
      </c>
      <c r="B7" s="2"/>
      <c r="C7" s="14"/>
      <c r="D7" s="5">
        <v>3754.9399999999996</v>
      </c>
      <c r="E7" s="9"/>
      <c r="F7" s="5">
        <v>3917.3999999999996</v>
      </c>
      <c r="G7" s="9"/>
      <c r="H7" s="27">
        <v>2820</v>
      </c>
      <c r="I7" s="4"/>
      <c r="J7" s="30">
        <v>1669</v>
      </c>
      <c r="K7" s="1"/>
      <c r="L7" s="2">
        <v>6000</v>
      </c>
      <c r="M7" s="1" t="s">
        <v>37</v>
      </c>
      <c r="N7" s="16"/>
      <c r="O7" s="16"/>
      <c r="P7" s="16"/>
      <c r="Q7" s="16"/>
      <c r="R7" s="16"/>
    </row>
    <row r="8" spans="1:23" x14ac:dyDescent="0.25">
      <c r="A8" s="1" t="s">
        <v>1</v>
      </c>
      <c r="B8" s="2"/>
      <c r="C8" s="14"/>
      <c r="D8" s="5">
        <v>873.63000000000011</v>
      </c>
      <c r="E8" s="9"/>
      <c r="F8" s="5">
        <v>1028.1799999999998</v>
      </c>
      <c r="G8" s="9"/>
      <c r="H8" s="27">
        <v>577</v>
      </c>
      <c r="I8" s="4"/>
      <c r="J8" s="30">
        <v>1808</v>
      </c>
      <c r="K8" s="1"/>
      <c r="L8" s="2">
        <v>1500</v>
      </c>
      <c r="M8" s="1"/>
      <c r="N8" s="16"/>
      <c r="O8" s="31"/>
      <c r="P8" s="31"/>
    </row>
    <row r="9" spans="1:23" x14ac:dyDescent="0.25">
      <c r="A9" s="1" t="s">
        <v>3</v>
      </c>
      <c r="B9" s="2"/>
      <c r="C9" s="14"/>
      <c r="D9" s="5">
        <v>858.43</v>
      </c>
      <c r="E9" s="9"/>
      <c r="F9" s="5">
        <v>1052.18</v>
      </c>
      <c r="G9" s="9"/>
      <c r="H9" s="27">
        <v>1147</v>
      </c>
      <c r="I9" s="4"/>
      <c r="J9" s="30">
        <v>1075</v>
      </c>
      <c r="K9" s="1"/>
      <c r="L9" s="2">
        <v>1075</v>
      </c>
      <c r="M9" s="1"/>
      <c r="N9" s="1"/>
      <c r="O9" s="31"/>
      <c r="P9" s="31"/>
    </row>
    <row r="10" spans="1:23" x14ac:dyDescent="0.25">
      <c r="A10" s="1" t="s">
        <v>5</v>
      </c>
      <c r="B10" s="2"/>
      <c r="C10" s="14"/>
      <c r="D10" s="5">
        <v>3300</v>
      </c>
      <c r="E10" s="9"/>
      <c r="F10" s="5">
        <v>3300</v>
      </c>
      <c r="G10" s="9"/>
      <c r="H10" s="27">
        <v>3354</v>
      </c>
      <c r="I10" s="4"/>
      <c r="J10" s="30">
        <v>3354</v>
      </c>
      <c r="K10" s="1"/>
      <c r="L10" s="2">
        <v>3354</v>
      </c>
      <c r="M10" s="1"/>
      <c r="N10" s="1"/>
      <c r="R10" s="31"/>
    </row>
    <row r="11" spans="1:23" x14ac:dyDescent="0.25">
      <c r="A11" s="1" t="s">
        <v>2</v>
      </c>
      <c r="B11" s="2"/>
      <c r="C11" s="14"/>
      <c r="D11" s="5">
        <v>791</v>
      </c>
      <c r="E11" s="9"/>
      <c r="F11" s="5">
        <v>937</v>
      </c>
      <c r="G11" s="9"/>
      <c r="H11" s="27">
        <v>361</v>
      </c>
      <c r="I11" s="4"/>
      <c r="J11" s="30">
        <f>517+891</f>
        <v>1408</v>
      </c>
      <c r="K11" s="1"/>
      <c r="L11" s="2">
        <v>900</v>
      </c>
      <c r="M11" s="1"/>
      <c r="N11" s="1"/>
      <c r="P11" s="31"/>
    </row>
    <row r="12" spans="1:23" x14ac:dyDescent="0.25">
      <c r="A12" s="1" t="s">
        <v>25</v>
      </c>
      <c r="C12" s="13"/>
      <c r="D12" s="9"/>
      <c r="E12" s="9"/>
      <c r="F12" s="9"/>
      <c r="G12" s="9"/>
      <c r="H12" s="27"/>
      <c r="I12" s="4"/>
      <c r="J12" s="28">
        <v>320</v>
      </c>
      <c r="K12" s="1"/>
      <c r="L12" s="2"/>
      <c r="M12" s="1"/>
      <c r="N12" s="1"/>
    </row>
    <row r="13" spans="1:23" ht="20" thickBot="1" x14ac:dyDescent="0.3">
      <c r="A13" s="1"/>
      <c r="B13" s="2"/>
      <c r="C13" s="14"/>
      <c r="D13" s="4"/>
      <c r="E13" s="9"/>
      <c r="F13" s="9"/>
      <c r="G13" s="9"/>
      <c r="H13" s="27"/>
      <c r="I13" s="4"/>
      <c r="J13" s="28"/>
      <c r="K13" s="1"/>
      <c r="L13" s="2"/>
      <c r="M13" s="1"/>
      <c r="N13" s="1"/>
      <c r="Q13" s="31"/>
    </row>
    <row r="14" spans="1:23" ht="20" thickBot="1" x14ac:dyDescent="0.3">
      <c r="A14" s="10" t="s">
        <v>6</v>
      </c>
      <c r="B14" s="2"/>
      <c r="C14" s="14"/>
      <c r="D14" s="15">
        <f>SUM(D7:D13)</f>
        <v>9578</v>
      </c>
      <c r="E14" s="9"/>
      <c r="F14" s="15">
        <f>SUM(F7:F13)</f>
        <v>10234.76</v>
      </c>
      <c r="G14" s="9"/>
      <c r="H14" s="32">
        <f>SUM(H7:H13)</f>
        <v>8259</v>
      </c>
      <c r="I14" s="4"/>
      <c r="J14" s="33">
        <f>SUM(J7:J13)</f>
        <v>9634</v>
      </c>
      <c r="K14" s="1"/>
      <c r="L14" s="7">
        <f>SUM(L7:L13)</f>
        <v>12829</v>
      </c>
      <c r="M14" s="34"/>
      <c r="N14" s="1"/>
      <c r="O14" s="31"/>
    </row>
    <row r="15" spans="1:23" x14ac:dyDescent="0.25">
      <c r="A15" s="10"/>
      <c r="B15" s="2"/>
      <c r="C15" s="14"/>
      <c r="D15" s="35"/>
      <c r="E15" s="9"/>
      <c r="F15" s="9"/>
      <c r="G15" s="9"/>
      <c r="H15" s="27"/>
      <c r="I15" s="4"/>
      <c r="J15" s="28"/>
      <c r="K15" s="1"/>
      <c r="L15" s="2"/>
      <c r="M15" s="1"/>
      <c r="N15" s="1"/>
    </row>
    <row r="16" spans="1:23" x14ac:dyDescent="0.25">
      <c r="A16" s="36"/>
      <c r="B16" s="2"/>
      <c r="C16" s="14"/>
      <c r="D16" s="35"/>
      <c r="E16" s="9"/>
      <c r="F16" s="9"/>
      <c r="G16" s="9"/>
      <c r="H16" s="27"/>
      <c r="I16" s="4"/>
      <c r="J16" s="28"/>
      <c r="K16" s="1"/>
      <c r="L16" s="2"/>
      <c r="M16" s="1"/>
      <c r="N16" s="1"/>
    </row>
    <row r="17" spans="1:29" x14ac:dyDescent="0.25">
      <c r="A17" s="4" t="s">
        <v>4</v>
      </c>
      <c r="B17" s="2"/>
      <c r="C17" s="29"/>
      <c r="D17" s="37">
        <v>487.34999999999997</v>
      </c>
      <c r="E17" s="11"/>
      <c r="F17" s="5">
        <v>533.95999999999992</v>
      </c>
      <c r="G17" s="9"/>
      <c r="H17" s="27">
        <v>539</v>
      </c>
      <c r="I17" s="4"/>
      <c r="J17" s="55">
        <v>577</v>
      </c>
      <c r="K17" s="1"/>
      <c r="L17" s="2">
        <v>580</v>
      </c>
      <c r="M17" s="1"/>
      <c r="N17" s="16"/>
      <c r="O17" s="31"/>
    </row>
    <row r="18" spans="1:29" x14ac:dyDescent="0.25">
      <c r="A18" s="38" t="s">
        <v>14</v>
      </c>
      <c r="B18" s="2"/>
      <c r="C18" s="29"/>
      <c r="D18" s="37">
        <v>46.95</v>
      </c>
      <c r="E18" s="11"/>
      <c r="F18" s="5">
        <v>110.39999999999999</v>
      </c>
      <c r="G18" s="9"/>
      <c r="H18" s="27">
        <v>98</v>
      </c>
      <c r="I18" s="4"/>
      <c r="J18" s="55">
        <v>246</v>
      </c>
      <c r="K18" s="1"/>
      <c r="L18" s="2">
        <v>250</v>
      </c>
      <c r="M18" s="1"/>
      <c r="N18" s="1"/>
      <c r="Q18" s="39"/>
    </row>
    <row r="19" spans="1:29" x14ac:dyDescent="0.25">
      <c r="A19" s="38" t="s">
        <v>11</v>
      </c>
      <c r="B19" s="2"/>
      <c r="C19" s="29"/>
      <c r="D19" s="37">
        <v>466.14</v>
      </c>
      <c r="E19" s="11"/>
      <c r="F19" s="5">
        <v>1068.8</v>
      </c>
      <c r="G19" s="9"/>
      <c r="H19" s="27">
        <v>225</v>
      </c>
      <c r="I19" s="4"/>
      <c r="J19" s="55">
        <v>224</v>
      </c>
      <c r="K19" s="1"/>
      <c r="L19" s="2">
        <v>950</v>
      </c>
      <c r="M19" s="1" t="s">
        <v>28</v>
      </c>
      <c r="N19" s="1"/>
    </row>
    <row r="20" spans="1:29" x14ac:dyDescent="0.25">
      <c r="A20" s="38" t="s">
        <v>23</v>
      </c>
      <c r="B20" s="2"/>
      <c r="C20" s="29"/>
      <c r="D20" s="37"/>
      <c r="E20" s="11"/>
      <c r="F20" s="5"/>
      <c r="G20" s="9"/>
      <c r="H20" s="27">
        <v>987</v>
      </c>
      <c r="I20" s="4"/>
      <c r="J20" s="55">
        <v>987</v>
      </c>
      <c r="K20" s="1"/>
      <c r="L20" s="2">
        <v>1001</v>
      </c>
      <c r="M20" s="1" t="s">
        <v>32</v>
      </c>
      <c r="N20" s="1"/>
    </row>
    <row r="21" spans="1:29" ht="28" customHeight="1" x14ac:dyDescent="0.25">
      <c r="A21" s="40" t="s">
        <v>24</v>
      </c>
      <c r="B21" s="2"/>
      <c r="C21" s="29"/>
      <c r="D21" s="37">
        <v>12.79</v>
      </c>
      <c r="E21" s="11"/>
      <c r="F21" s="5">
        <v>37.28</v>
      </c>
      <c r="G21" s="9"/>
      <c r="H21" s="27">
        <f>1011-987</f>
        <v>24</v>
      </c>
      <c r="I21" s="4"/>
      <c r="J21" s="41">
        <v>66</v>
      </c>
      <c r="K21" s="1"/>
      <c r="L21" s="2">
        <v>40</v>
      </c>
      <c r="M21" s="1"/>
      <c r="N21" s="1"/>
    </row>
    <row r="22" spans="1:29" x14ac:dyDescent="0.25">
      <c r="A22" s="38" t="s">
        <v>16</v>
      </c>
      <c r="B22" s="2"/>
      <c r="C22" s="29"/>
      <c r="D22" s="37">
        <v>238.17999999999998</v>
      </c>
      <c r="E22" s="11"/>
      <c r="F22" s="5">
        <v>141.38</v>
      </c>
      <c r="G22" s="9"/>
      <c r="H22" s="27"/>
      <c r="I22" s="4"/>
      <c r="J22" s="55">
        <f>315+137</f>
        <v>452</v>
      </c>
      <c r="K22" s="1"/>
      <c r="L22" s="2">
        <v>660</v>
      </c>
      <c r="M22" s="1" t="s">
        <v>29</v>
      </c>
      <c r="N22" s="1"/>
    </row>
    <row r="23" spans="1:29" ht="63" customHeight="1" x14ac:dyDescent="0.25">
      <c r="A23" s="38" t="s">
        <v>36</v>
      </c>
      <c r="B23" s="2"/>
      <c r="C23" s="29"/>
      <c r="D23" s="37">
        <v>453.40000000000003</v>
      </c>
      <c r="E23" s="11"/>
      <c r="F23" s="5">
        <v>528.66000000000008</v>
      </c>
      <c r="G23" s="9"/>
      <c r="H23" s="27">
        <f>40+119</f>
        <v>159</v>
      </c>
      <c r="I23" s="4"/>
      <c r="J23" s="55">
        <v>223</v>
      </c>
      <c r="K23" s="1"/>
      <c r="L23" s="2">
        <v>600</v>
      </c>
      <c r="M23" s="57" t="s">
        <v>33</v>
      </c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</row>
    <row r="24" spans="1:29" x14ac:dyDescent="0.25">
      <c r="A24" s="38" t="s">
        <v>7</v>
      </c>
      <c r="B24" s="2"/>
      <c r="C24" s="29"/>
      <c r="D24" s="37">
        <v>241.48</v>
      </c>
      <c r="E24" s="11"/>
      <c r="F24" s="5">
        <f>(238)</f>
        <v>238</v>
      </c>
      <c r="G24" s="9"/>
      <c r="H24" s="27"/>
      <c r="I24" s="4"/>
      <c r="J24" s="55">
        <v>180</v>
      </c>
      <c r="K24" s="1"/>
      <c r="L24" s="2">
        <v>1900</v>
      </c>
      <c r="M24" s="1" t="s">
        <v>35</v>
      </c>
      <c r="N24" s="1"/>
      <c r="V24" s="31"/>
      <c r="W24" s="39"/>
    </row>
    <row r="25" spans="1:29" ht="40" customHeight="1" x14ac:dyDescent="0.25">
      <c r="A25" s="38" t="s">
        <v>17</v>
      </c>
      <c r="B25" s="5"/>
      <c r="C25" s="52"/>
      <c r="D25" s="37"/>
      <c r="E25" s="11"/>
      <c r="F25" s="5">
        <f>207+900</f>
        <v>1107</v>
      </c>
      <c r="G25" s="9"/>
      <c r="H25" s="5">
        <v>1100</v>
      </c>
      <c r="I25" s="34"/>
      <c r="J25" s="30">
        <f>8422+432+859+1200</f>
        <v>10913</v>
      </c>
      <c r="K25" s="1"/>
      <c r="L25" s="2">
        <f>5742+3640+1250</f>
        <v>10632</v>
      </c>
      <c r="M25" s="57" t="s">
        <v>31</v>
      </c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</row>
    <row r="26" spans="1:29" x14ac:dyDescent="0.25">
      <c r="A26" s="38" t="s">
        <v>20</v>
      </c>
      <c r="B26" s="2"/>
      <c r="C26" s="29"/>
      <c r="D26" s="37">
        <v>300</v>
      </c>
      <c r="E26" s="11"/>
      <c r="F26" s="5"/>
      <c r="G26" s="9"/>
      <c r="H26" s="27"/>
      <c r="I26" s="4"/>
      <c r="J26" s="28"/>
      <c r="K26" s="1"/>
      <c r="L26" s="2"/>
      <c r="M26" s="1"/>
      <c r="N26" s="1"/>
    </row>
    <row r="27" spans="1:29" x14ac:dyDescent="0.25">
      <c r="A27" s="38" t="s">
        <v>12</v>
      </c>
      <c r="B27" s="2"/>
      <c r="C27" s="29"/>
      <c r="D27" s="37"/>
      <c r="E27" s="11"/>
      <c r="F27" s="5"/>
      <c r="G27" s="9"/>
      <c r="H27" s="27"/>
      <c r="I27" s="4"/>
      <c r="J27" s="28"/>
      <c r="K27" s="1"/>
      <c r="L27" s="2">
        <v>10</v>
      </c>
      <c r="M27" s="1"/>
      <c r="N27" s="1"/>
    </row>
    <row r="28" spans="1:29" x14ac:dyDescent="0.25">
      <c r="A28" s="4" t="s">
        <v>10</v>
      </c>
      <c r="B28" s="2"/>
      <c r="C28" s="29"/>
      <c r="D28" s="37"/>
      <c r="E28" s="11"/>
      <c r="F28" s="5"/>
      <c r="G28" s="9"/>
      <c r="H28" s="27"/>
      <c r="I28" s="4"/>
      <c r="J28" s="28"/>
      <c r="K28" s="1"/>
      <c r="L28" s="2">
        <v>2090</v>
      </c>
      <c r="M28" s="1" t="s">
        <v>30</v>
      </c>
      <c r="N28" s="1"/>
    </row>
    <row r="29" spans="1:29" x14ac:dyDescent="0.25">
      <c r="A29" s="4" t="s">
        <v>8</v>
      </c>
      <c r="B29" s="5"/>
      <c r="C29" s="29"/>
      <c r="D29" s="37"/>
      <c r="E29" s="11"/>
      <c r="F29" s="5">
        <v>16.29</v>
      </c>
      <c r="G29" s="9"/>
      <c r="H29" s="27"/>
      <c r="I29" s="4"/>
      <c r="J29" s="28"/>
      <c r="K29" s="1"/>
      <c r="L29" s="2"/>
      <c r="M29" s="1"/>
      <c r="N29" s="1"/>
    </row>
    <row r="30" spans="1:29" x14ac:dyDescent="0.25">
      <c r="A30" s="4" t="s">
        <v>9</v>
      </c>
      <c r="B30" s="5"/>
      <c r="C30" s="52"/>
      <c r="D30" s="37"/>
      <c r="E30" s="11"/>
      <c r="F30" s="5">
        <v>200</v>
      </c>
      <c r="G30" s="9"/>
      <c r="H30" s="27">
        <v>42</v>
      </c>
      <c r="I30" s="4"/>
      <c r="J30" s="55">
        <v>42</v>
      </c>
      <c r="K30" s="1"/>
      <c r="L30" s="2">
        <v>50</v>
      </c>
      <c r="M30" s="1"/>
      <c r="N30" s="1"/>
    </row>
    <row r="31" spans="1:29" ht="20" thickBot="1" x14ac:dyDescent="0.3">
      <c r="A31" s="4" t="s">
        <v>15</v>
      </c>
      <c r="B31" s="23"/>
      <c r="C31" s="52"/>
      <c r="D31" s="37">
        <v>315</v>
      </c>
      <c r="E31" s="11"/>
      <c r="F31" s="5">
        <v>295</v>
      </c>
      <c r="G31" s="9"/>
      <c r="H31" s="27"/>
      <c r="I31" s="4"/>
      <c r="J31" s="55">
        <v>180</v>
      </c>
      <c r="K31" s="1"/>
      <c r="L31" s="2">
        <v>290</v>
      </c>
      <c r="M31" s="1"/>
      <c r="N31" s="1"/>
    </row>
    <row r="32" spans="1:29" ht="20" thickBot="1" x14ac:dyDescent="0.3">
      <c r="A32" s="36" t="s">
        <v>19</v>
      </c>
      <c r="B32" s="16">
        <v>0</v>
      </c>
      <c r="C32" s="53"/>
      <c r="D32" s="42">
        <f>SUM(D17:D31)</f>
        <v>2561.29</v>
      </c>
      <c r="E32" s="9"/>
      <c r="F32" s="43">
        <f>SUM(F17:F31)</f>
        <v>4276.7699999999995</v>
      </c>
      <c r="G32" s="9"/>
      <c r="H32" s="44">
        <f>SUM(H17:H31)</f>
        <v>3174</v>
      </c>
      <c r="I32" s="4"/>
      <c r="J32" s="45">
        <f>SUM(J17:J31)</f>
        <v>14090</v>
      </c>
      <c r="K32" s="1"/>
      <c r="L32" s="7">
        <f>SUM(L17:L31)</f>
        <v>19053</v>
      </c>
      <c r="M32" s="17"/>
      <c r="N32" s="1"/>
    </row>
    <row r="33" spans="1:14" ht="20" thickBot="1" x14ac:dyDescent="0.3">
      <c r="A33" s="9"/>
      <c r="C33" s="13"/>
      <c r="D33" s="9"/>
      <c r="E33" s="9"/>
      <c r="F33" s="9"/>
      <c r="G33" s="9"/>
      <c r="H33" s="46"/>
      <c r="I33" s="4"/>
      <c r="J33" s="28"/>
      <c r="K33" s="1"/>
      <c r="L33" s="2"/>
      <c r="M33" s="1"/>
      <c r="N33" s="1"/>
    </row>
    <row r="34" spans="1:14" ht="20" thickBot="1" x14ac:dyDescent="0.3">
      <c r="A34" s="6" t="s">
        <v>13</v>
      </c>
      <c r="B34" s="18">
        <f t="shared" ref="B34:H34" si="0">B14+B32</f>
        <v>0</v>
      </c>
      <c r="C34" s="54">
        <f t="shared" si="0"/>
        <v>0</v>
      </c>
      <c r="D34" s="22">
        <f t="shared" si="0"/>
        <v>12139.29</v>
      </c>
      <c r="E34" s="21">
        <f t="shared" si="0"/>
        <v>0</v>
      </c>
      <c r="F34" s="22">
        <f t="shared" si="0"/>
        <v>14511.529999999999</v>
      </c>
      <c r="G34" s="21">
        <f t="shared" si="0"/>
        <v>0</v>
      </c>
      <c r="H34" s="47">
        <f t="shared" si="0"/>
        <v>11433</v>
      </c>
      <c r="I34" s="12"/>
      <c r="J34" s="48">
        <f>J14+J32</f>
        <v>23724</v>
      </c>
      <c r="K34" s="1"/>
      <c r="L34" s="7">
        <f>L14+L32</f>
        <v>31882</v>
      </c>
      <c r="M34" s="17"/>
      <c r="N34" s="1"/>
    </row>
    <row r="35" spans="1:14" x14ac:dyDescent="0.25">
      <c r="H35" s="1"/>
      <c r="I35" s="1"/>
      <c r="J35" s="49"/>
      <c r="K35" s="1"/>
      <c r="L35" s="2"/>
      <c r="M35" s="1"/>
      <c r="N35" s="1"/>
    </row>
    <row r="36" spans="1:14" ht="39" x14ac:dyDescent="0.25">
      <c r="A36" s="50" t="s">
        <v>26</v>
      </c>
    </row>
    <row r="37" spans="1:14" x14ac:dyDescent="0.25">
      <c r="A37" s="4" t="s">
        <v>21</v>
      </c>
      <c r="F37" s="39"/>
      <c r="L37" s="2"/>
      <c r="M37" s="1"/>
    </row>
    <row r="38" spans="1:14" x14ac:dyDescent="0.25">
      <c r="A38" s="4" t="s">
        <v>22</v>
      </c>
    </row>
    <row r="39" spans="1:14" x14ac:dyDescent="0.25">
      <c r="A39" s="4"/>
    </row>
    <row r="40" spans="1:14" x14ac:dyDescent="0.25">
      <c r="A40" s="4"/>
    </row>
    <row r="41" spans="1:14" x14ac:dyDescent="0.25">
      <c r="A41" s="4"/>
    </row>
    <row r="42" spans="1:14" x14ac:dyDescent="0.25">
      <c r="A42" s="5"/>
    </row>
    <row r="43" spans="1:14" x14ac:dyDescent="0.25">
      <c r="A43" s="3"/>
    </row>
  </sheetData>
  <mergeCells count="5">
    <mergeCell ref="M23:AC23"/>
    <mergeCell ref="S5:W5"/>
    <mergeCell ref="M25:AC25"/>
    <mergeCell ref="L3:L4"/>
    <mergeCell ref="C3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cons 2021 previsi 2022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Loredana Cici</cp:lastModifiedBy>
  <cp:lastPrinted>2019-01-27T10:40:17Z</cp:lastPrinted>
  <dcterms:created xsi:type="dcterms:W3CDTF">2016-04-26T11:28:26Z</dcterms:created>
  <dcterms:modified xsi:type="dcterms:W3CDTF">2022-02-25T10:35:42Z</dcterms:modified>
</cp:coreProperties>
</file>