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filterPrivacy="1" defaultThemeVersion="124226"/>
  <xr:revisionPtr revIDLastSave="0" documentId="13_ncr:1_{81F4813A-6AC4-0042-84A5-137B699109EB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delta entrate costi" sheetId="7" r:id="rId1"/>
    <sheet name="specifica entrate 2021" sheetId="6" r:id="rId2"/>
  </sheets>
  <definedNames>
    <definedName name="AllDetails" localSheetId="1">#REF!</definedName>
    <definedName name="AllDetails">#REF!</definedName>
    <definedName name="Logo" localSheetId="1">#REF!</definedName>
    <definedName name="Logo">#REF!</definedName>
    <definedName name="OperazioniC">#REF!</definedName>
    <definedName name="OperazioniN">#REF!</definedName>
    <definedName name="saldoFinale">#REF!</definedName>
    <definedName name="saldoIniziale" localSheetId="1">#REF!</definedName>
    <definedName name="saldoInizia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7" l="1"/>
  <c r="G21" i="7"/>
  <c r="G27" i="7" s="1"/>
  <c r="F15" i="7"/>
  <c r="E15" i="7"/>
  <c r="D15" i="7"/>
  <c r="C15" i="7"/>
  <c r="F13" i="7"/>
  <c r="E13" i="7"/>
  <c r="E21" i="7" s="1"/>
  <c r="E27" i="7" s="1"/>
  <c r="D13" i="7"/>
  <c r="D21" i="7" s="1"/>
  <c r="D27" i="7" s="1"/>
  <c r="C13" i="7"/>
  <c r="C21" i="7" s="1"/>
  <c r="C27" i="7" s="1"/>
  <c r="F11" i="7"/>
  <c r="F21" i="7" l="1"/>
  <c r="F27" i="7" s="1"/>
  <c r="B8" i="6" l="1"/>
  <c r="P7" i="6"/>
  <c r="H9" i="6"/>
  <c r="F9" i="6"/>
  <c r="D9" i="6"/>
  <c r="P8" i="6"/>
  <c r="P6" i="6"/>
  <c r="P9" i="6" l="1"/>
  <c r="B9" i="6"/>
</calcChain>
</file>

<file path=xl/sharedStrings.xml><?xml version="1.0" encoding="utf-8"?>
<sst xmlns="http://schemas.openxmlformats.org/spreadsheetml/2006/main" count="29" uniqueCount="28">
  <si>
    <t>CAMPAGNA 2021</t>
  </si>
  <si>
    <t>ATTIVITA' PARCO</t>
  </si>
  <si>
    <t>GSE</t>
  </si>
  <si>
    <t>5 PER MILLE</t>
  </si>
  <si>
    <t>SERVIZIO ELETTRICO</t>
  </si>
  <si>
    <t>donazioni una tantum</t>
  </si>
  <si>
    <t xml:space="preserve">BANCA </t>
  </si>
  <si>
    <t>CASSA</t>
  </si>
  <si>
    <t>TOTALI</t>
  </si>
  <si>
    <t>RIFERITE AL 2020</t>
  </si>
  <si>
    <t>TOTALE</t>
  </si>
  <si>
    <t>Ppall da vers.</t>
  </si>
  <si>
    <t>ENTRATE 2021</t>
  </si>
  <si>
    <t>ENTRATE</t>
  </si>
  <si>
    <t>DONAZIONI MENSILI e Campagna di appoggio Parco dal 2020</t>
  </si>
  <si>
    <t>CAMPAGNA RISCALDAMENTO</t>
  </si>
  <si>
    <t>CHIUDIAMO IN BELLEZZA</t>
  </si>
  <si>
    <t xml:space="preserve">ALTRE DONAZ </t>
  </si>
  <si>
    <t>CONTRIBUTO 1 GSE</t>
  </si>
  <si>
    <t xml:space="preserve">DONAZIONI USO CDL CDS </t>
  </si>
  <si>
    <t xml:space="preserve">5X1000 </t>
  </si>
  <si>
    <t xml:space="preserve">- </t>
  </si>
  <si>
    <t>-</t>
  </si>
  <si>
    <t>Restituzione caparra SEN</t>
  </si>
  <si>
    <t xml:space="preserve">TOTALI ENTRATE </t>
  </si>
  <si>
    <t>COSTI ANNO</t>
  </si>
  <si>
    <t>RIMANENZA</t>
  </si>
  <si>
    <t>campagna Maggio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</si>
</sst>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43" fontId="2" fillId="0" borderId="0" xfId="1" applyFont="1" applyFill="1" applyBorder="1" applyAlignment="1"/>
    <xf numFmtId="43" fontId="2" fillId="0" borderId="0" xfId="0" applyNumberFormat="1" applyFont="1" applyFill="1" applyBorder="1" applyAlignment="1"/>
    <xf numFmtId="43" fontId="2" fillId="0" borderId="1" xfId="1" applyFont="1" applyFill="1" applyBorder="1" applyAlignment="1"/>
    <xf numFmtId="43" fontId="4" fillId="0" borderId="0" xfId="0" applyNumberFormat="1" applyFont="1" applyFill="1" applyBorder="1" applyAlignment="1"/>
    <xf numFmtId="0" fontId="4" fillId="0" borderId="1" xfId="0" applyNumberFormat="1" applyFont="1" applyFill="1" applyBorder="1" applyAlignment="1"/>
    <xf numFmtId="0" fontId="4" fillId="0" borderId="0" xfId="0" applyNumberFormat="1" applyFont="1" applyFill="1" applyBorder="1" applyAlignment="1"/>
    <xf numFmtId="43" fontId="4" fillId="0" borderId="1" xfId="1" applyFont="1" applyFill="1" applyBorder="1" applyAlignment="1"/>
    <xf numFmtId="43" fontId="4" fillId="0" borderId="1" xfId="1" applyFont="1" applyFill="1" applyBorder="1" applyAlignment="1">
      <alignment horizontal="center"/>
    </xf>
    <xf numFmtId="43" fontId="4" fillId="0" borderId="1" xfId="1" applyFont="1" applyFill="1" applyBorder="1" applyAlignment="1">
      <alignment horizontal="right"/>
    </xf>
    <xf numFmtId="164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0" fillId="0" borderId="0" xfId="0"/>
    <xf numFmtId="43" fontId="6" fillId="0" borderId="0" xfId="1" applyFont="1" applyAlignment="1"/>
    <xf numFmtId="43" fontId="6" fillId="0" borderId="0" xfId="1" applyFont="1" applyAlignment="1">
      <alignment horizontal="center"/>
    </xf>
    <xf numFmtId="43" fontId="6" fillId="0" borderId="0" xfId="1" applyFont="1" applyAlignment="1">
      <alignment horizontal="center"/>
    </xf>
    <xf numFmtId="0" fontId="7" fillId="0" borderId="0" xfId="0" applyFont="1"/>
    <xf numFmtId="43" fontId="0" fillId="0" borderId="0" xfId="1" applyFont="1"/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3" fontId="0" fillId="0" borderId="0" xfId="0" applyNumberFormat="1"/>
    <xf numFmtId="0" fontId="8" fillId="0" borderId="0" xfId="0" applyFo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3" fontId="7" fillId="0" borderId="0" xfId="1" applyFont="1"/>
    <xf numFmtId="0" fontId="7" fillId="0" borderId="9" xfId="0" applyFont="1" applyBorder="1" applyAlignment="1">
      <alignment vertical="center" wrapText="1"/>
    </xf>
    <xf numFmtId="4" fontId="8" fillId="0" borderId="10" xfId="0" applyNumberFormat="1" applyFont="1" applyBorder="1" applyAlignment="1">
      <alignment vertical="center"/>
    </xf>
    <xf numFmtId="43" fontId="7" fillId="0" borderId="10" xfId="0" applyNumberFormat="1" applyFont="1" applyBorder="1" applyAlignment="1">
      <alignment vertical="center"/>
    </xf>
    <xf numFmtId="43" fontId="7" fillId="0" borderId="10" xfId="1" applyFont="1" applyBorder="1" applyAlignment="1">
      <alignment vertical="center"/>
    </xf>
    <xf numFmtId="43" fontId="7" fillId="0" borderId="10" xfId="1" applyFont="1" applyBorder="1" applyAlignment="1">
      <alignment horizontal="center" vertical="center"/>
    </xf>
    <xf numFmtId="43" fontId="10" fillId="0" borderId="11" xfId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43" fontId="8" fillId="0" borderId="0" xfId="1" applyFont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7" fillId="0" borderId="0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43" fontId="8" fillId="0" borderId="0" xfId="1" applyFont="1" applyAlignment="1">
      <alignment vertical="center"/>
    </xf>
    <xf numFmtId="43" fontId="7" fillId="0" borderId="0" xfId="1" applyFont="1" applyAlignment="1"/>
    <xf numFmtId="43" fontId="8" fillId="0" borderId="0" xfId="0" applyNumberFormat="1" applyFont="1" applyAlignment="1">
      <alignment vertical="center"/>
    </xf>
    <xf numFmtId="3" fontId="7" fillId="0" borderId="0" xfId="0" applyNumberFormat="1" applyFont="1" applyFill="1" applyAlignment="1">
      <alignment vertical="center"/>
    </xf>
    <xf numFmtId="43" fontId="7" fillId="2" borderId="0" xfId="1" applyFont="1" applyFill="1" applyAlignment="1">
      <alignment vertical="center"/>
    </xf>
    <xf numFmtId="43" fontId="7" fillId="0" borderId="0" xfId="1" applyFont="1" applyAlignment="1">
      <alignment vertical="center"/>
    </xf>
    <xf numFmtId="0" fontId="7" fillId="0" borderId="0" xfId="0" applyFont="1" applyFill="1" applyAlignment="1">
      <alignment vertical="center"/>
    </xf>
    <xf numFmtId="43" fontId="7" fillId="0" borderId="0" xfId="1" applyFont="1" applyFill="1" applyAlignment="1">
      <alignment vertical="center"/>
    </xf>
    <xf numFmtId="164" fontId="0" fillId="0" borderId="0" xfId="0" applyNumberFormat="1"/>
    <xf numFmtId="4" fontId="7" fillId="0" borderId="0" xfId="0" applyNumberFormat="1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" xfId="0" applyFont="1" applyBorder="1"/>
    <xf numFmtId="164" fontId="7" fillId="0" borderId="11" xfId="0" applyNumberFormat="1" applyFont="1" applyBorder="1"/>
    <xf numFmtId="43" fontId="7" fillId="0" borderId="11" xfId="1" applyFont="1" applyBorder="1"/>
    <xf numFmtId="43" fontId="7" fillId="0" borderId="11" xfId="0" applyNumberFormat="1" applyFont="1" applyBorder="1"/>
    <xf numFmtId="43" fontId="7" fillId="0" borderId="9" xfId="1" applyFont="1" applyBorder="1"/>
    <xf numFmtId="0" fontId="7" fillId="0" borderId="0" xfId="0" applyFont="1" applyBorder="1"/>
    <xf numFmtId="43" fontId="7" fillId="0" borderId="0" xfId="0" applyNumberFormat="1" applyFont="1" applyBorder="1"/>
    <xf numFmtId="43" fontId="7" fillId="0" borderId="0" xfId="1" applyFont="1" applyBorder="1"/>
    <xf numFmtId="0" fontId="7" fillId="0" borderId="0" xfId="0" applyFont="1" applyFill="1"/>
    <xf numFmtId="0" fontId="11" fillId="0" borderId="1" xfId="0" applyFont="1" applyFill="1" applyBorder="1"/>
    <xf numFmtId="43" fontId="11" fillId="0" borderId="11" xfId="1" applyFont="1" applyBorder="1"/>
    <xf numFmtId="43" fontId="11" fillId="0" borderId="13" xfId="1" applyFont="1" applyBorder="1"/>
    <xf numFmtId="43" fontId="11" fillId="0" borderId="1" xfId="1" applyFont="1" applyBorder="1"/>
    <xf numFmtId="43" fontId="11" fillId="0" borderId="1" xfId="1" applyFont="1" applyFill="1" applyBorder="1"/>
    <xf numFmtId="43" fontId="11" fillId="0" borderId="0" xfId="1" applyFont="1"/>
    <xf numFmtId="0" fontId="7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0" fillId="2" borderId="0" xfId="0" applyFill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43" fontId="0" fillId="0" borderId="0" xfId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177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1345-D7AB-3F49-897E-60B9B32BF400}">
  <dimension ref="A1:O36"/>
  <sheetViews>
    <sheetView tabSelected="1" workbookViewId="0">
      <selection activeCell="L6" sqref="L6"/>
    </sheetView>
  </sheetViews>
  <sheetFormatPr baseColWidth="10" defaultColWidth="11" defaultRowHeight="13" x14ac:dyDescent="0.15"/>
  <cols>
    <col min="1" max="1" width="43.83203125" style="14" customWidth="1"/>
    <col min="2" max="2" width="1.1640625" style="14" customWidth="1"/>
    <col min="3" max="3" width="15.6640625" style="14" bestFit="1" customWidth="1"/>
    <col min="4" max="4" width="14.83203125" style="14" customWidth="1"/>
    <col min="5" max="5" width="13.6640625" style="14" bestFit="1" customWidth="1"/>
    <col min="6" max="7" width="14.1640625" style="19" customWidth="1"/>
    <col min="8" max="8" width="11.6640625" style="14" customWidth="1"/>
    <col min="9" max="9" width="10.5" style="14" bestFit="1" customWidth="1"/>
    <col min="10" max="16384" width="11" style="14"/>
  </cols>
  <sheetData>
    <row r="1" spans="1:9" ht="20" x14ac:dyDescent="0.2">
      <c r="B1" s="15"/>
      <c r="C1" s="16" t="s">
        <v>13</v>
      </c>
      <c r="D1" s="16"/>
      <c r="E1" s="16"/>
      <c r="F1" s="16"/>
      <c r="G1" s="17"/>
    </row>
    <row r="2" spans="1:9" ht="21" thickBot="1" x14ac:dyDescent="0.25">
      <c r="B2" s="15"/>
      <c r="C2" s="15"/>
      <c r="D2" s="15"/>
      <c r="E2" s="15"/>
    </row>
    <row r="3" spans="1:9" x14ac:dyDescent="0.15">
      <c r="A3" s="20"/>
      <c r="B3" s="21"/>
      <c r="C3" s="22">
        <v>2017</v>
      </c>
      <c r="D3" s="22">
        <v>2018</v>
      </c>
      <c r="E3" s="23">
        <v>2019</v>
      </c>
      <c r="F3" s="24">
        <v>2020</v>
      </c>
      <c r="G3" s="24">
        <v>2021</v>
      </c>
    </row>
    <row r="4" spans="1:9" ht="14" thickBot="1" x14ac:dyDescent="0.2">
      <c r="A4" s="20"/>
      <c r="B4" s="21"/>
      <c r="C4" s="25"/>
      <c r="D4" s="25"/>
      <c r="E4" s="26"/>
      <c r="F4" s="27"/>
      <c r="G4" s="27"/>
      <c r="I4" s="28"/>
    </row>
    <row r="5" spans="1:9" ht="18" x14ac:dyDescent="0.2">
      <c r="A5" s="29"/>
      <c r="B5" s="30"/>
      <c r="C5" s="30"/>
      <c r="D5" s="30"/>
      <c r="E5" s="31"/>
      <c r="F5" s="32"/>
      <c r="G5" s="32"/>
      <c r="I5" s="28"/>
    </row>
    <row r="6" spans="1:9" ht="38" x14ac:dyDescent="0.15">
      <c r="A6" s="33" t="s">
        <v>14</v>
      </c>
      <c r="B6" s="34"/>
      <c r="C6" s="35">
        <v>240</v>
      </c>
      <c r="D6" s="36">
        <v>650</v>
      </c>
      <c r="E6" s="36">
        <v>1000</v>
      </c>
      <c r="F6" s="37">
        <v>8022</v>
      </c>
      <c r="G6" s="38">
        <v>17048</v>
      </c>
      <c r="I6" s="19"/>
    </row>
    <row r="7" spans="1:9" ht="19" x14ac:dyDescent="0.15">
      <c r="A7" s="39" t="s">
        <v>15</v>
      </c>
      <c r="B7" s="40"/>
      <c r="C7" s="41"/>
      <c r="D7" s="42"/>
      <c r="E7" s="43">
        <v>16812</v>
      </c>
      <c r="F7" s="44"/>
      <c r="G7" s="44"/>
      <c r="I7" s="19"/>
    </row>
    <row r="8" spans="1:9" ht="18" x14ac:dyDescent="0.2">
      <c r="A8" s="45"/>
      <c r="B8" s="46"/>
      <c r="C8" s="41"/>
      <c r="D8" s="47"/>
      <c r="E8" s="47"/>
      <c r="F8" s="48"/>
      <c r="G8" s="48"/>
      <c r="I8" s="19"/>
    </row>
    <row r="9" spans="1:9" ht="18" x14ac:dyDescent="0.2">
      <c r="A9" s="45" t="s">
        <v>16</v>
      </c>
      <c r="B9" s="46"/>
      <c r="C9" s="49"/>
      <c r="D9" s="47"/>
      <c r="E9" s="47"/>
      <c r="F9" s="48">
        <v>200</v>
      </c>
      <c r="G9" s="48">
        <v>986</v>
      </c>
      <c r="I9" s="19"/>
    </row>
    <row r="10" spans="1:9" ht="18" x14ac:dyDescent="0.2">
      <c r="A10" s="45"/>
      <c r="B10" s="46"/>
      <c r="C10" s="49"/>
      <c r="D10" s="47"/>
      <c r="E10" s="47"/>
      <c r="F10" s="48"/>
      <c r="G10" s="48"/>
      <c r="I10" s="19"/>
    </row>
    <row r="11" spans="1:9" ht="18" x14ac:dyDescent="0.2">
      <c r="A11" s="45" t="s">
        <v>17</v>
      </c>
      <c r="B11" s="50"/>
      <c r="C11" s="45"/>
      <c r="D11" s="51">
        <v>1300</v>
      </c>
      <c r="E11" s="52"/>
      <c r="F11" s="32">
        <f>170+119</f>
        <v>289</v>
      </c>
      <c r="G11" s="32">
        <v>150</v>
      </c>
      <c r="I11" s="19"/>
    </row>
    <row r="12" spans="1:9" ht="18" x14ac:dyDescent="0.2">
      <c r="A12" s="45"/>
      <c r="B12" s="53"/>
      <c r="C12" s="45"/>
      <c r="D12" s="54"/>
      <c r="E12" s="52"/>
      <c r="F12" s="32"/>
      <c r="G12" s="32"/>
      <c r="I12" s="55"/>
    </row>
    <row r="13" spans="1:9" ht="18" x14ac:dyDescent="0.2">
      <c r="A13" s="45" t="s">
        <v>18</v>
      </c>
      <c r="B13" s="56"/>
      <c r="C13" s="56">
        <f>1297+206</f>
        <v>1503</v>
      </c>
      <c r="D13" s="52">
        <f>1338+206</f>
        <v>1544</v>
      </c>
      <c r="E13" s="52">
        <f>1093+153</f>
        <v>1246</v>
      </c>
      <c r="F13" s="32">
        <f>1040+153</f>
        <v>1193</v>
      </c>
      <c r="G13" s="32">
        <v>1131</v>
      </c>
    </row>
    <row r="14" spans="1:9" ht="18" x14ac:dyDescent="0.2">
      <c r="A14" s="45"/>
      <c r="B14" s="56"/>
      <c r="C14" s="56"/>
      <c r="D14" s="52"/>
      <c r="E14" s="52"/>
      <c r="F14" s="32"/>
      <c r="G14" s="32"/>
    </row>
    <row r="15" spans="1:9" ht="18" x14ac:dyDescent="0.2">
      <c r="A15" s="45" t="s">
        <v>19</v>
      </c>
      <c r="B15" s="56"/>
      <c r="C15" s="52">
        <f>7975+1795</f>
        <v>9770</v>
      </c>
      <c r="D15" s="52">
        <f>7405+1561</f>
        <v>8966</v>
      </c>
      <c r="E15" s="52">
        <f>8965+1203</f>
        <v>10168</v>
      </c>
      <c r="F15" s="32">
        <f>1929-170-119+700+230</f>
        <v>2570</v>
      </c>
      <c r="G15" s="32">
        <v>4460</v>
      </c>
    </row>
    <row r="16" spans="1:9" ht="18" x14ac:dyDescent="0.2">
      <c r="A16" s="45"/>
      <c r="B16" s="56"/>
      <c r="C16" s="52"/>
      <c r="D16" s="52"/>
      <c r="E16" s="52"/>
      <c r="F16" s="32"/>
      <c r="G16" s="32"/>
    </row>
    <row r="17" spans="1:7" ht="18" x14ac:dyDescent="0.2">
      <c r="A17" s="45" t="s">
        <v>20</v>
      </c>
      <c r="B17" s="56"/>
      <c r="C17" s="45" t="s">
        <v>21</v>
      </c>
      <c r="D17" s="52" t="s">
        <v>21</v>
      </c>
      <c r="E17" s="52" t="s">
        <v>22</v>
      </c>
      <c r="F17" s="32"/>
      <c r="G17" s="32">
        <v>1324</v>
      </c>
    </row>
    <row r="18" spans="1:7" ht="18" x14ac:dyDescent="0.2">
      <c r="A18" s="45"/>
      <c r="B18" s="56"/>
      <c r="C18" s="45"/>
      <c r="D18" s="52"/>
      <c r="E18" s="52"/>
      <c r="F18" s="32"/>
      <c r="G18" s="32"/>
    </row>
    <row r="19" spans="1:7" ht="18" x14ac:dyDescent="0.2">
      <c r="A19" s="45" t="s">
        <v>23</v>
      </c>
      <c r="B19" s="56"/>
      <c r="C19" s="45"/>
      <c r="D19" s="52"/>
      <c r="E19" s="52"/>
      <c r="F19" s="32"/>
      <c r="G19" s="32">
        <v>234</v>
      </c>
    </row>
    <row r="20" spans="1:7" ht="19" thickBot="1" x14ac:dyDescent="0.25">
      <c r="A20" s="45"/>
      <c r="B20" s="56"/>
      <c r="C20" s="57"/>
      <c r="D20" s="52"/>
      <c r="E20" s="52"/>
      <c r="F20" s="32"/>
      <c r="G20" s="32"/>
    </row>
    <row r="21" spans="1:7" ht="19" thickBot="1" x14ac:dyDescent="0.25">
      <c r="A21" s="58" t="s">
        <v>24</v>
      </c>
      <c r="B21" s="18"/>
      <c r="C21" s="59">
        <f>SUM(C6+C13+C15)</f>
        <v>11513</v>
      </c>
      <c r="D21" s="60">
        <f>SUM(D6:D20)</f>
        <v>12460</v>
      </c>
      <c r="E21" s="61">
        <f>SUM(E6:E20)</f>
        <v>29226</v>
      </c>
      <c r="F21" s="62">
        <f>SUM(F6:F15)</f>
        <v>12274</v>
      </c>
      <c r="G21" s="60">
        <f>SUM(G6:G19)</f>
        <v>25333</v>
      </c>
    </row>
    <row r="22" spans="1:7" ht="18" x14ac:dyDescent="0.2">
      <c r="A22" s="63"/>
      <c r="B22" s="18"/>
      <c r="C22" s="18"/>
      <c r="D22" s="32"/>
      <c r="E22" s="64"/>
      <c r="F22" s="32"/>
      <c r="G22" s="32"/>
    </row>
    <row r="23" spans="1:7" ht="18" x14ac:dyDescent="0.2">
      <c r="A23" s="63"/>
      <c r="B23" s="18"/>
      <c r="C23" s="18"/>
      <c r="D23" s="32"/>
      <c r="E23" s="65"/>
      <c r="F23" s="32"/>
      <c r="G23" s="32"/>
    </row>
    <row r="24" spans="1:7" ht="19" thickBot="1" x14ac:dyDescent="0.25">
      <c r="A24" s="66"/>
      <c r="B24" s="18"/>
      <c r="C24" s="18"/>
      <c r="D24" s="32"/>
      <c r="E24" s="18"/>
      <c r="F24" s="32"/>
      <c r="G24" s="32"/>
    </row>
    <row r="25" spans="1:7" ht="19" thickBot="1" x14ac:dyDescent="0.25">
      <c r="A25" s="67" t="s">
        <v>25</v>
      </c>
      <c r="B25" s="18"/>
      <c r="C25" s="68">
        <v>13139</v>
      </c>
      <c r="D25" s="69">
        <v>12139</v>
      </c>
      <c r="E25" s="70">
        <f>14511+16812</f>
        <v>31323</v>
      </c>
      <c r="F25" s="71">
        <v>11433</v>
      </c>
      <c r="G25" s="71">
        <v>23724</v>
      </c>
    </row>
    <row r="26" spans="1:7" ht="18" x14ac:dyDescent="0.2">
      <c r="A26" s="18"/>
      <c r="B26" s="18"/>
      <c r="C26" s="32"/>
      <c r="D26" s="32"/>
      <c r="E26" s="32"/>
      <c r="F26" s="32"/>
      <c r="G26" s="32"/>
    </row>
    <row r="27" spans="1:7" ht="18" x14ac:dyDescent="0.2">
      <c r="A27" s="18" t="s">
        <v>26</v>
      </c>
      <c r="B27" s="18"/>
      <c r="C27" s="72">
        <f>C21-C25</f>
        <v>-1626</v>
      </c>
      <c r="D27" s="72">
        <f t="shared" ref="D27:G27" si="0">D21-D25</f>
        <v>321</v>
      </c>
      <c r="E27" s="72">
        <f t="shared" si="0"/>
        <v>-2097</v>
      </c>
      <c r="F27" s="72">
        <f t="shared" si="0"/>
        <v>841</v>
      </c>
      <c r="G27" s="72">
        <f t="shared" si="0"/>
        <v>1609</v>
      </c>
    </row>
    <row r="28" spans="1:7" ht="18" x14ac:dyDescent="0.2">
      <c r="A28" s="73"/>
    </row>
    <row r="29" spans="1:7" x14ac:dyDescent="0.15">
      <c r="A29" s="74"/>
      <c r="D29" s="75"/>
    </row>
    <row r="30" spans="1:7" x14ac:dyDescent="0.15">
      <c r="A30" s="76">
        <v>1300</v>
      </c>
      <c r="B30" s="14" t="s">
        <v>27</v>
      </c>
    </row>
    <row r="31" spans="1:7" ht="16" x14ac:dyDescent="0.2">
      <c r="A31" s="77"/>
      <c r="C31" s="55"/>
      <c r="D31" s="55"/>
      <c r="E31" s="55"/>
    </row>
    <row r="32" spans="1:7" x14ac:dyDescent="0.15">
      <c r="A32" s="78"/>
      <c r="B32" s="28"/>
    </row>
    <row r="33" spans="1:15" x14ac:dyDescent="0.15">
      <c r="B33" s="19"/>
    </row>
    <row r="34" spans="1:15" x14ac:dyDescent="0.15">
      <c r="B34" s="79"/>
    </row>
    <row r="35" spans="1:15" ht="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8">
    <mergeCell ref="G3:G4"/>
    <mergeCell ref="C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opLeftCell="A2" workbookViewId="0">
      <selection activeCell="D44" sqref="D44"/>
    </sheetView>
  </sheetViews>
  <sheetFormatPr baseColWidth="10" defaultColWidth="10.83203125" defaultRowHeight="16" x14ac:dyDescent="0.2"/>
  <cols>
    <col min="1" max="1" width="14.83203125" style="1" bestFit="1" customWidth="1"/>
    <col min="2" max="2" width="20.33203125" style="1" customWidth="1"/>
    <col min="3" max="3" width="1.5" style="1" customWidth="1"/>
    <col min="4" max="4" width="26" style="1" bestFit="1" customWidth="1"/>
    <col min="5" max="5" width="1" style="1" customWidth="1"/>
    <col min="6" max="6" width="20.1640625" style="1" bestFit="1" customWidth="1"/>
    <col min="7" max="7" width="1.33203125" style="1" customWidth="1"/>
    <col min="8" max="8" width="11.5" style="1" bestFit="1" customWidth="1"/>
    <col min="9" max="9" width="1.33203125" style="1" customWidth="1"/>
    <col min="10" max="10" width="15" style="1" bestFit="1" customWidth="1"/>
    <col min="11" max="11" width="1.33203125" style="1" customWidth="1"/>
    <col min="12" max="12" width="24.83203125" style="1" bestFit="1" customWidth="1"/>
    <col min="13" max="13" width="1.6640625" style="1" customWidth="1"/>
    <col min="14" max="14" width="22.5" style="1" bestFit="1" customWidth="1"/>
    <col min="15" max="15" width="10.83203125" style="1"/>
    <col min="16" max="16" width="13.5" style="1" bestFit="1" customWidth="1"/>
    <col min="17" max="17" width="10.83203125" style="1"/>
    <col min="18" max="18" width="12" style="1" bestFit="1" customWidth="1"/>
    <col min="19" max="19" width="10.83203125" style="1"/>
    <col min="20" max="20" width="12" style="1" bestFit="1" customWidth="1"/>
    <col min="21" max="16384" width="10.83203125" style="1"/>
  </cols>
  <sheetData>
    <row r="1" spans="1:18" x14ac:dyDescent="0.2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3" spans="1:18" ht="17" thickBot="1" x14ac:dyDescent="0.25"/>
    <row r="4" spans="1:18" ht="17" thickBot="1" x14ac:dyDescent="0.25">
      <c r="B4" s="2" t="s">
        <v>0</v>
      </c>
      <c r="D4" s="2" t="s">
        <v>9</v>
      </c>
      <c r="F4" s="2" t="s">
        <v>1</v>
      </c>
      <c r="H4" s="2" t="s">
        <v>2</v>
      </c>
      <c r="J4" s="2" t="s">
        <v>3</v>
      </c>
      <c r="L4" s="2" t="s">
        <v>4</v>
      </c>
      <c r="N4" s="2" t="s">
        <v>5</v>
      </c>
      <c r="P4" s="2" t="s">
        <v>8</v>
      </c>
    </row>
    <row r="5" spans="1:18" ht="17" thickBot="1" x14ac:dyDescent="0.25"/>
    <row r="6" spans="1:18" ht="17" thickBot="1" x14ac:dyDescent="0.25">
      <c r="A6" s="1" t="s">
        <v>6</v>
      </c>
      <c r="B6" s="3">
        <v>16455</v>
      </c>
      <c r="D6" s="1">
        <v>986</v>
      </c>
      <c r="F6" s="3">
        <v>2585</v>
      </c>
      <c r="H6" s="3">
        <v>1131</v>
      </c>
      <c r="J6" s="3">
        <v>1324</v>
      </c>
      <c r="L6" s="1">
        <v>234</v>
      </c>
      <c r="N6" s="1">
        <v>150</v>
      </c>
      <c r="P6" s="5">
        <f>SUM(B6:N6)</f>
        <v>22865</v>
      </c>
    </row>
    <row r="7" spans="1:18" ht="17" thickBot="1" x14ac:dyDescent="0.25">
      <c r="A7" s="1" t="s">
        <v>11</v>
      </c>
      <c r="B7" s="1">
        <v>288</v>
      </c>
      <c r="P7" s="5">
        <f>SUM(B7:N7)</f>
        <v>288</v>
      </c>
    </row>
    <row r="8" spans="1:18" ht="17" thickBot="1" x14ac:dyDescent="0.25">
      <c r="A8" s="1" t="s">
        <v>7</v>
      </c>
      <c r="B8" s="1">
        <f>320-15</f>
        <v>305</v>
      </c>
      <c r="F8" s="1">
        <v>1875</v>
      </c>
      <c r="P8" s="5">
        <f>SUM(B8:F8)</f>
        <v>2180</v>
      </c>
    </row>
    <row r="9" spans="1:18" ht="17" thickBot="1" x14ac:dyDescent="0.25">
      <c r="A9" s="1" t="s">
        <v>10</v>
      </c>
      <c r="B9" s="9">
        <f>SUM(B6:B8)</f>
        <v>17048</v>
      </c>
      <c r="D9" s="7">
        <f>SUM(D6:D8)</f>
        <v>986</v>
      </c>
      <c r="F9" s="9">
        <f>SUM(F6:F8)</f>
        <v>4460</v>
      </c>
      <c r="H9" s="10">
        <f>SUM(H6:H8)</f>
        <v>1131</v>
      </c>
      <c r="I9" s="8"/>
      <c r="J9" s="11">
        <v>1324</v>
      </c>
      <c r="K9" s="8"/>
      <c r="L9" s="7">
        <v>234</v>
      </c>
      <c r="M9" s="8"/>
      <c r="N9" s="7">
        <v>150</v>
      </c>
      <c r="P9" s="6">
        <f>SUM(P6:P8)</f>
        <v>25333</v>
      </c>
    </row>
    <row r="10" spans="1:18" x14ac:dyDescent="0.2">
      <c r="R10" s="3"/>
    </row>
    <row r="11" spans="1:18" x14ac:dyDescent="0.2">
      <c r="P11" s="3"/>
    </row>
    <row r="13" spans="1:18" x14ac:dyDescent="0.2">
      <c r="P13" s="4"/>
    </row>
    <row r="14" spans="1:18" x14ac:dyDescent="0.2">
      <c r="R14" s="12"/>
    </row>
    <row r="15" spans="1:18" x14ac:dyDescent="0.2">
      <c r="D15" s="12"/>
    </row>
  </sheetData>
  <mergeCells count="1">
    <mergeCell ref="A1:P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delta entrate costi</vt:lpstr>
      <vt:lpstr>specifica entrate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2022-01-20T13:52:50Z</cp:lastPrinted>
  <dcterms:created xsi:type="dcterms:W3CDTF">2016-11-07T09:36:13Z</dcterms:created>
  <dcterms:modified xsi:type="dcterms:W3CDTF">2022-02-22T20:08:35Z</dcterms:modified>
</cp:coreProperties>
</file>